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312adf1134cb0544/Desktop/0000 Winter 2025 Admissions/"/>
    </mc:Choice>
  </mc:AlternateContent>
  <xr:revisionPtr revIDLastSave="40" documentId="8_{5F2541A7-61D1-4410-83A3-D9F63C04B5FA}" xr6:coauthVersionLast="47" xr6:coauthVersionMax="47" xr10:uidLastSave="{F341BDB8-67EA-4D40-B91E-1374A8BF53DB}"/>
  <bookViews>
    <workbookView xWindow="22932" yWindow="-108" windowWidth="23256" windowHeight="12576" xr2:uid="{64D17DF1-C267-4958-97A7-8511C8257B7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 r="D41" i="1"/>
  <c r="L57" i="1"/>
  <c r="D40" i="1"/>
  <c r="M34" i="1"/>
  <c r="F40" i="1"/>
  <c r="C54" i="1"/>
  <c r="D44" i="1" l="1"/>
  <c r="D45" i="1" s="1"/>
  <c r="D46" i="1" s="1"/>
  <c r="D47" i="1" s="1"/>
  <c r="D48" i="1" s="1"/>
  <c r="D49" i="1" s="1"/>
  <c r="D50" i="1" s="1"/>
  <c r="D51" i="1" s="1"/>
  <c r="D52" i="1" s="1"/>
  <c r="D53" i="1" s="1"/>
  <c r="D54" i="1" s="1"/>
  <c r="C43" i="1"/>
  <c r="C44" i="1" s="1"/>
  <c r="C45" i="1" s="1"/>
  <c r="C46" i="1" s="1"/>
  <c r="C47" i="1" s="1"/>
  <c r="C48" i="1" s="1"/>
  <c r="C49" i="1" s="1"/>
  <c r="C50" i="1" s="1"/>
  <c r="C51" i="1" s="1"/>
  <c r="C52" i="1" s="1"/>
  <c r="C53" i="1" s="1"/>
  <c r="H41" i="1"/>
  <c r="M18" i="1" l="1"/>
  <c r="R32" i="1"/>
  <c r="F42" i="1" l="1"/>
  <c r="H42" i="1" s="1"/>
  <c r="F43" i="1" l="1"/>
  <c r="F44" i="1" s="1"/>
  <c r="F45" i="1" s="1"/>
  <c r="F46" i="1" s="1"/>
  <c r="F47" i="1" s="1"/>
  <c r="F48" i="1" s="1"/>
  <c r="F49" i="1" s="1"/>
  <c r="F50" i="1" s="1"/>
  <c r="F51" i="1" s="1"/>
  <c r="F52" i="1" s="1"/>
  <c r="F53" i="1" s="1"/>
  <c r="F54" i="1" s="1"/>
  <c r="F56" i="1" l="1"/>
  <c r="H43" i="1"/>
  <c r="H44" i="1" s="1"/>
  <c r="H45" i="1" s="1"/>
  <c r="H46" i="1" s="1"/>
  <c r="H47" i="1" s="1"/>
  <c r="H48" i="1" s="1"/>
  <c r="H49" i="1" s="1"/>
  <c r="H50" i="1" s="1"/>
  <c r="H51" i="1" s="1"/>
  <c r="H52" i="1" s="1"/>
  <c r="H53" i="1" s="1"/>
  <c r="H54" i="1" s="1"/>
</calcChain>
</file>

<file path=xl/sharedStrings.xml><?xml version="1.0" encoding="utf-8"?>
<sst xmlns="http://schemas.openxmlformats.org/spreadsheetml/2006/main" count="60" uniqueCount="49">
  <si>
    <t xml:space="preserve">                18411 Crenshaw Boulevard, Suite 416, Torrance, CA 90504-5066</t>
  </si>
  <si>
    <t xml:space="preserve">                Telephone (888) 412.4593 • Fax: (888) 657.1895 • www.instituteoflaw.com</t>
  </si>
  <si>
    <t>Enter Phone Number:</t>
  </si>
  <si>
    <t>Enter Email Address:</t>
  </si>
  <si>
    <t>Entry Type:</t>
  </si>
  <si>
    <t>Program:</t>
  </si>
  <si>
    <t>Juris Doctor</t>
  </si>
  <si>
    <t>hereby give American Institute of Law permission</t>
  </si>
  <si>
    <t>to charge my account in the amount of</t>
  </si>
  <si>
    <t>I</t>
  </si>
  <si>
    <t>as indicated below:</t>
  </si>
  <si>
    <t>Payment Method</t>
  </si>
  <si>
    <t>Credit/Debit Card Number</t>
  </si>
  <si>
    <r>
      <t>Exp</t>
    </r>
    <r>
      <rPr>
        <sz val="10"/>
        <color theme="1"/>
        <rFont val="Arial"/>
        <family val="2"/>
      </rPr>
      <t xml:space="preserve"> </t>
    </r>
    <r>
      <rPr>
        <sz val="8"/>
        <color theme="1"/>
        <rFont val="Arial"/>
        <family val="2"/>
      </rPr>
      <t>(XX / XX)</t>
    </r>
  </si>
  <si>
    <t xml:space="preserve"> Sec Code</t>
  </si>
  <si>
    <t>VISA - MC - AMX - DISC</t>
  </si>
  <si>
    <t>Description</t>
  </si>
  <si>
    <t>Down Payment:</t>
  </si>
  <si>
    <t>Today's Date:</t>
  </si>
  <si>
    <t>Due Date</t>
  </si>
  <si>
    <t>Amount</t>
  </si>
  <si>
    <t>Bal Fwd</t>
  </si>
  <si>
    <t>Month</t>
  </si>
  <si>
    <t>Months:</t>
  </si>
  <si>
    <t>Balance and Payment Schedule</t>
  </si>
  <si>
    <t>Electronic Signature Agreement</t>
  </si>
  <si>
    <t>By typing your full name, you are signing this payment plan authorization, you agree that your electronic signature is the legal equivalent of your manual signature. You further agree that your use of a key pad, mouse or other device to select an item, button, icon or similar act/action, constitutes your signature (herein referred to as ("Electronic Signature"), acceptance and acknowledgement as if actually signed by you in writing. You also agree that no certification authority or other third party verification is necessary to validate your Electronic Signature and that the lack of such certification or third party verification will not in any way affect the validity and of your Electronic Signature. You further agree and acknowledge that a student who fails to make timely payments in accordance with this payment plan may forfeit their rights and/or privileges as students of American Institute of Law.</t>
  </si>
  <si>
    <t>18411 Crenshaw Boulevard, Suite 416, Torrance, CA 90504-5066</t>
  </si>
  <si>
    <t xml:space="preserve">       Tuition Payment Plan</t>
  </si>
  <si>
    <t xml:space="preserve">             American Institute of Law</t>
  </si>
  <si>
    <t>Total:</t>
  </si>
  <si>
    <t xml:space="preserve">Scholarship   </t>
  </si>
  <si>
    <t>Routing No.</t>
  </si>
  <si>
    <t>Account No.</t>
  </si>
  <si>
    <t>Name of Bank</t>
  </si>
  <si>
    <t>Name of Account Holder</t>
  </si>
  <si>
    <t>E-CHECK</t>
  </si>
  <si>
    <t>Tuition Payment Authorization</t>
  </si>
  <si>
    <t>Payment</t>
  </si>
  <si>
    <t xml:space="preserve">Interval   </t>
  </si>
  <si>
    <t xml:space="preserve">Additional Pymt   </t>
  </si>
  <si>
    <t>(Down Pymt) Month</t>
  </si>
  <si>
    <t>Account Holder Electronic Signature</t>
  </si>
  <si>
    <t>Date Signed</t>
  </si>
  <si>
    <t>Enter Billing Address:</t>
  </si>
  <si>
    <t>Enter City, State and Zip:</t>
  </si>
  <si>
    <t>Enter Account Holder Name:</t>
  </si>
  <si>
    <t>First Year</t>
  </si>
  <si>
    <t>Tution Down Payment and Payment Schedule (13-Month Maximum)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</si>
</sst>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lt;=9999999]###\-####;\(###\)\ ###\-####"/>
    <numFmt numFmtId="165" formatCode="&quot;$&quot;#,##0.00"/>
    <numFmt numFmtId="166" formatCode="[$-409]mmmm\ d\,\ yyyy;@"/>
    <numFmt numFmtId="167" formatCode="mm/dd/yy;@"/>
    <numFmt numFmtId="168" formatCode="m/d;@"/>
    <numFmt numFmtId="169" formatCode="[$-F800]dddd\,\ mmmm\ dd\,\ yyyy"/>
  </numFmts>
  <fonts count="20" x14ac:knownFonts="1">
    <font>
      <sz val="11"/>
      <color theme="1"/>
      <name val="Aptos Narrow"/>
      <family val="2"/>
      <scheme val="minor"/>
    </font>
    <font>
      <b/>
      <sz val="11"/>
      <color theme="1"/>
      <name val="Aptos Narrow"/>
      <family val="2"/>
      <scheme val="minor"/>
    </font>
    <font>
      <sz val="11"/>
      <color theme="1"/>
      <name val="Arial"/>
      <family val="2"/>
    </font>
    <font>
      <b/>
      <sz val="26"/>
      <color theme="1"/>
      <name val="Arial"/>
      <family val="2"/>
    </font>
    <font>
      <b/>
      <sz val="16"/>
      <color theme="1"/>
      <name val="Times New Roman"/>
      <family val="1"/>
    </font>
    <font>
      <sz val="10"/>
      <color theme="1"/>
      <name val="Arial"/>
      <family val="2"/>
    </font>
    <font>
      <sz val="11"/>
      <name val="Arial"/>
      <family val="2"/>
    </font>
    <font>
      <b/>
      <sz val="11"/>
      <color theme="1"/>
      <name val="Arial"/>
      <family val="2"/>
    </font>
    <font>
      <b/>
      <sz val="10"/>
      <color theme="1"/>
      <name val="Arial"/>
      <family val="2"/>
    </font>
    <font>
      <sz val="8"/>
      <color theme="1"/>
      <name val="Arial"/>
      <family val="2"/>
    </font>
    <font>
      <sz val="10"/>
      <color theme="1"/>
      <name val="Aptos Narrow"/>
      <family val="2"/>
      <scheme val="minor"/>
    </font>
    <font>
      <b/>
      <u/>
      <sz val="11"/>
      <color theme="1"/>
      <name val="Aptos Narrow"/>
      <family val="2"/>
      <scheme val="minor"/>
    </font>
    <font>
      <sz val="9"/>
      <color theme="1"/>
      <name val="Aptos Narrow"/>
      <family val="2"/>
      <scheme val="minor"/>
    </font>
    <font>
      <b/>
      <sz val="10"/>
      <color theme="1"/>
      <name val="Aptos Narrow"/>
      <family val="2"/>
      <scheme val="minor"/>
    </font>
    <font>
      <sz val="11"/>
      <color theme="1"/>
      <name val="Aptos"/>
      <family val="2"/>
    </font>
    <font>
      <b/>
      <sz val="12"/>
      <color theme="1"/>
      <name val="Aptos Narrow"/>
      <family val="2"/>
      <scheme val="minor"/>
    </font>
    <font>
      <sz val="12"/>
      <color theme="1"/>
      <name val="Aptos Narrow"/>
      <family val="2"/>
      <scheme val="minor"/>
    </font>
    <font>
      <sz val="18"/>
      <color theme="1"/>
      <name val="Aptos Narrow"/>
      <family val="2"/>
      <scheme val="minor"/>
    </font>
    <font>
      <sz val="16"/>
      <color theme="1"/>
      <name val="Aptos Narrow"/>
      <family val="2"/>
      <scheme val="minor"/>
    </font>
    <font>
      <sz val="10"/>
      <name val="Aptos Narrow"/>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14996795556505021"/>
        <bgColor indexed="64"/>
      </patternFill>
    </fill>
  </fills>
  <borders count="37">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double">
        <color indexed="64"/>
      </bottom>
      <diagonal/>
    </border>
    <border>
      <left style="thin">
        <color auto="1"/>
      </left>
      <right style="thin">
        <color auto="1"/>
      </right>
      <top/>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auto="1"/>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thin">
        <color indexed="64"/>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top style="thick">
        <color indexed="64"/>
      </top>
      <bottom style="thick">
        <color indexed="64"/>
      </bottom>
      <diagonal/>
    </border>
    <border>
      <left style="thick">
        <color auto="1"/>
      </left>
      <right style="thin">
        <color auto="1"/>
      </right>
      <top/>
      <bottom/>
      <diagonal/>
    </border>
    <border>
      <left style="thin">
        <color auto="1"/>
      </left>
      <right style="thick">
        <color auto="1"/>
      </right>
      <top/>
      <bottom/>
      <diagonal/>
    </border>
    <border>
      <left style="thin">
        <color auto="1"/>
      </left>
      <right style="thick">
        <color auto="1"/>
      </right>
      <top style="thin">
        <color auto="1"/>
      </top>
      <bottom style="thin">
        <color auto="1"/>
      </bottom>
      <diagonal/>
    </border>
    <border>
      <left style="thin">
        <color auto="1"/>
      </left>
      <right style="thick">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80">
    <xf numFmtId="0" fontId="0" fillId="0" borderId="0" xfId="0"/>
    <xf numFmtId="0" fontId="0" fillId="0" borderId="0" xfId="0" applyAlignment="1">
      <alignment horizontal="center"/>
    </xf>
    <xf numFmtId="0" fontId="14" fillId="0" borderId="0" xfId="0" applyFont="1" applyAlignment="1">
      <alignment vertical="center"/>
    </xf>
    <xf numFmtId="0" fontId="3" fillId="0" borderId="0" xfId="0" applyFont="1"/>
    <xf numFmtId="0" fontId="4" fillId="0" borderId="0" xfId="0" applyFont="1"/>
    <xf numFmtId="0" fontId="2" fillId="0" borderId="0" xfId="0" applyFont="1"/>
    <xf numFmtId="0" fontId="0" fillId="0" borderId="1" xfId="0" applyBorder="1"/>
    <xf numFmtId="0" fontId="0" fillId="0" borderId="7" xfId="0" applyBorder="1"/>
    <xf numFmtId="0" fontId="0" fillId="0" borderId="3" xfId="0" applyBorder="1"/>
    <xf numFmtId="0" fontId="6" fillId="0" borderId="3" xfId="0" applyFont="1" applyBorder="1" applyAlignment="1">
      <alignment horizontal="right"/>
    </xf>
    <xf numFmtId="0" fontId="0" fillId="0" borderId="9" xfId="0" applyBorder="1"/>
    <xf numFmtId="0" fontId="6" fillId="0" borderId="0" xfId="0" applyFont="1" applyAlignment="1">
      <alignment horizontal="right"/>
    </xf>
    <xf numFmtId="0" fontId="0" fillId="0" borderId="11" xfId="0" applyBorder="1"/>
    <xf numFmtId="0" fontId="0" fillId="0" borderId="12" xfId="0" applyBorder="1"/>
    <xf numFmtId="0" fontId="6" fillId="0" borderId="12" xfId="0" applyFont="1" applyBorder="1" applyAlignment="1">
      <alignment horizontal="right"/>
    </xf>
    <xf numFmtId="0" fontId="6" fillId="0" borderId="0" xfId="0" applyFont="1"/>
    <xf numFmtId="0" fontId="0" fillId="0" borderId="9"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6" xfId="0" applyBorder="1"/>
    <xf numFmtId="0" fontId="0" fillId="0" borderId="0" xfId="0" applyAlignment="1">
      <alignment horizontal="right"/>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4" xfId="0" applyBorder="1"/>
    <xf numFmtId="0" fontId="0" fillId="0" borderId="8" xfId="0" applyBorder="1"/>
    <xf numFmtId="0" fontId="0" fillId="2" borderId="1" xfId="0" applyFill="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0" fillId="0" borderId="6" xfId="0" applyBorder="1" applyAlignment="1">
      <alignment horizontal="center" vertical="center"/>
    </xf>
    <xf numFmtId="0" fontId="10" fillId="0" borderId="0" xfId="0" applyFont="1" applyAlignment="1">
      <alignment horizontal="center" vertical="center"/>
    </xf>
    <xf numFmtId="49" fontId="0" fillId="0" borderId="6" xfId="0" applyNumberFormat="1" applyBorder="1" applyAlignment="1">
      <alignment horizontal="center" vertical="center"/>
    </xf>
    <xf numFmtId="0" fontId="0" fillId="2" borderId="1" xfId="0" applyFill="1" applyBorder="1" applyAlignment="1">
      <alignment vertical="center"/>
    </xf>
    <xf numFmtId="0" fontId="8" fillId="2" borderId="1" xfId="0" applyFont="1" applyFill="1" applyBorder="1" applyAlignment="1">
      <alignment vertical="center"/>
    </xf>
    <xf numFmtId="0" fontId="0" fillId="0" borderId="9" xfId="0" applyBorder="1" applyAlignment="1">
      <alignment horizontal="center" vertical="center"/>
    </xf>
    <xf numFmtId="0" fontId="0" fillId="0" borderId="11" xfId="0" applyBorder="1" applyAlignment="1">
      <alignment horizontal="center" vertical="center"/>
    </xf>
    <xf numFmtId="1" fontId="0" fillId="0" borderId="12" xfId="0" applyNumberFormat="1" applyBorder="1" applyAlignment="1">
      <alignment horizontal="center" vertical="center"/>
    </xf>
    <xf numFmtId="0" fontId="10" fillId="0" borderId="12"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16" fillId="0" borderId="6" xfId="0" applyFont="1" applyBorder="1" applyAlignment="1">
      <alignment horizontal="center" vertical="center"/>
    </xf>
    <xf numFmtId="0" fontId="1" fillId="0" borderId="0" xfId="0" applyFont="1" applyAlignment="1">
      <alignment horizontal="left"/>
    </xf>
    <xf numFmtId="0" fontId="0" fillId="0" borderId="12" xfId="0" applyBorder="1" applyAlignment="1">
      <alignment horizontal="right"/>
    </xf>
    <xf numFmtId="0" fontId="0" fillId="0" borderId="12" xfId="0" applyBorder="1" applyAlignment="1">
      <alignment vertical="center"/>
    </xf>
    <xf numFmtId="0" fontId="16" fillId="0" borderId="1" xfId="0" applyFont="1" applyBorder="1" applyAlignment="1">
      <alignment horizontal="center" vertical="center"/>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11" fillId="0" borderId="0" xfId="0" applyFont="1" applyAlignment="1">
      <alignment horizontal="center"/>
    </xf>
    <xf numFmtId="0" fontId="1" fillId="2" borderId="3" xfId="0" applyFont="1" applyFill="1" applyBorder="1" applyAlignment="1">
      <alignment horizontal="center"/>
    </xf>
    <xf numFmtId="0" fontId="11" fillId="2" borderId="3" xfId="0" applyFont="1" applyFill="1" applyBorder="1" applyAlignment="1">
      <alignment horizontal="center"/>
    </xf>
    <xf numFmtId="165" fontId="10" fillId="0" borderId="8" xfId="0" applyNumberFormat="1" applyFont="1" applyBorder="1" applyAlignment="1">
      <alignment horizontal="left" vertical="center"/>
    </xf>
    <xf numFmtId="165" fontId="10" fillId="0" borderId="0" xfId="0" applyNumberFormat="1" applyFont="1" applyAlignment="1">
      <alignment horizontal="left" vertical="center"/>
    </xf>
    <xf numFmtId="165" fontId="10" fillId="0" borderId="6" xfId="0" applyNumberFormat="1" applyFont="1" applyBorder="1" applyAlignment="1">
      <alignment horizontal="left" vertical="center"/>
    </xf>
    <xf numFmtId="0" fontId="13" fillId="0" borderId="9" xfId="0" applyFont="1" applyBorder="1" applyAlignment="1">
      <alignment horizontal="right" vertical="center"/>
    </xf>
    <xf numFmtId="0" fontId="13" fillId="0" borderId="0" xfId="0" applyFont="1" applyAlignment="1">
      <alignment horizontal="left" vertical="center"/>
    </xf>
    <xf numFmtId="0" fontId="10" fillId="0" borderId="9" xfId="0" applyFont="1" applyBorder="1" applyAlignment="1">
      <alignment horizontal="right" vertical="center"/>
    </xf>
    <xf numFmtId="0" fontId="10" fillId="0" borderId="0" xfId="0" applyFont="1" applyAlignment="1">
      <alignment horizontal="left" vertical="center"/>
    </xf>
    <xf numFmtId="167" fontId="10" fillId="0" borderId="6" xfId="0" applyNumberFormat="1" applyFont="1" applyBorder="1" applyAlignment="1">
      <alignment horizontal="left" vertical="center"/>
    </xf>
    <xf numFmtId="0" fontId="10" fillId="0" borderId="11" xfId="0" applyFont="1" applyBorder="1" applyAlignment="1">
      <alignment horizontal="left" vertical="center"/>
    </xf>
    <xf numFmtId="167" fontId="10" fillId="0" borderId="12" xfId="0" applyNumberFormat="1" applyFont="1" applyBorder="1" applyAlignment="1">
      <alignment horizontal="left" vertical="center"/>
    </xf>
    <xf numFmtId="165" fontId="10" fillId="0" borderId="12" xfId="0" applyNumberFormat="1" applyFont="1" applyBorder="1" applyAlignment="1">
      <alignment horizontal="left" vertical="center"/>
    </xf>
    <xf numFmtId="165" fontId="10" fillId="0" borderId="14" xfId="0" applyNumberFormat="1" applyFont="1" applyBorder="1" applyAlignment="1">
      <alignment horizontal="left" vertical="center"/>
    </xf>
    <xf numFmtId="165" fontId="1" fillId="0" borderId="0" xfId="0" applyNumberFormat="1" applyFont="1"/>
    <xf numFmtId="165" fontId="10" fillId="0" borderId="2" xfId="0" applyNumberFormat="1" applyFont="1" applyBorder="1" applyAlignment="1">
      <alignment horizontal="left" vertical="center"/>
    </xf>
    <xf numFmtId="165" fontId="1" fillId="0" borderId="4" xfId="0" applyNumberFormat="1" applyFont="1" applyBorder="1" applyAlignment="1">
      <alignment horizontal="left"/>
    </xf>
    <xf numFmtId="167" fontId="10" fillId="0" borderId="2" xfId="0" applyNumberFormat="1" applyFont="1" applyBorder="1" applyAlignment="1">
      <alignment horizontal="left" vertical="center"/>
    </xf>
    <xf numFmtId="165" fontId="10" fillId="0" borderId="15" xfId="0" applyNumberFormat="1" applyFont="1" applyBorder="1" applyAlignment="1">
      <alignment horizontal="left" vertical="center"/>
    </xf>
    <xf numFmtId="167" fontId="10" fillId="0" borderId="15" xfId="0" applyNumberFormat="1" applyFont="1" applyBorder="1" applyAlignment="1">
      <alignment horizontal="left" vertical="center"/>
    </xf>
    <xf numFmtId="165" fontId="10" fillId="0" borderId="23" xfId="0" applyNumberFormat="1" applyFont="1" applyBorder="1" applyAlignment="1">
      <alignment horizontal="left" vertical="center"/>
    </xf>
    <xf numFmtId="165" fontId="10" fillId="0" borderId="22" xfId="0" applyNumberFormat="1" applyFont="1" applyBorder="1" applyAlignment="1">
      <alignment horizontal="left" vertical="center"/>
    </xf>
    <xf numFmtId="167" fontId="10" fillId="0" borderId="16" xfId="0" applyNumberFormat="1" applyFont="1" applyBorder="1" applyAlignment="1" applyProtection="1">
      <alignment horizontal="left" vertical="center"/>
      <protection locked="0"/>
    </xf>
    <xf numFmtId="165" fontId="10" fillId="0" borderId="18" xfId="0" applyNumberFormat="1" applyFont="1" applyBorder="1" applyAlignment="1">
      <alignment horizontal="left" vertical="center"/>
    </xf>
    <xf numFmtId="167" fontId="19" fillId="0" borderId="20" xfId="0" applyNumberFormat="1" applyFont="1" applyBorder="1" applyAlignment="1">
      <alignment horizontal="left" vertical="center"/>
    </xf>
    <xf numFmtId="165" fontId="10" fillId="0" borderId="5" xfId="0" applyNumberFormat="1" applyFont="1" applyBorder="1" applyAlignment="1">
      <alignment horizontal="left" vertical="center"/>
    </xf>
    <xf numFmtId="167" fontId="10" fillId="0" borderId="5" xfId="0" applyNumberFormat="1" applyFont="1" applyBorder="1" applyAlignment="1">
      <alignment horizontal="left" vertical="center"/>
    </xf>
    <xf numFmtId="165" fontId="10" fillId="0" borderId="21" xfId="0" applyNumberFormat="1" applyFont="1" applyBorder="1" applyAlignment="1">
      <alignment horizontal="left" vertical="center"/>
    </xf>
    <xf numFmtId="165" fontId="10" fillId="0" borderId="17" xfId="0" applyNumberFormat="1" applyFont="1" applyBorder="1" applyAlignment="1">
      <alignment horizontal="left" vertical="center"/>
    </xf>
    <xf numFmtId="165" fontId="10" fillId="0" borderId="19" xfId="0" applyNumberFormat="1" applyFont="1" applyBorder="1" applyAlignment="1" applyProtection="1">
      <alignment horizontal="left" vertical="center"/>
      <protection locked="0"/>
    </xf>
    <xf numFmtId="167" fontId="10" fillId="0" borderId="19" xfId="0" applyNumberFormat="1" applyFont="1" applyBorder="1" applyAlignment="1" applyProtection="1">
      <alignment horizontal="left" vertical="center"/>
      <protection locked="0"/>
    </xf>
    <xf numFmtId="167" fontId="10" fillId="3" borderId="24" xfId="0" applyNumberFormat="1" applyFont="1" applyFill="1" applyBorder="1" applyAlignment="1" applyProtection="1">
      <alignment horizontal="left" vertical="center"/>
      <protection locked="0"/>
    </xf>
    <xf numFmtId="0" fontId="1" fillId="3" borderId="24" xfId="0" applyFont="1" applyFill="1" applyBorder="1" applyAlignment="1" applyProtection="1">
      <alignment horizontal="center"/>
      <protection locked="0"/>
    </xf>
    <xf numFmtId="165" fontId="10" fillId="3" borderId="24" xfId="0" applyNumberFormat="1" applyFont="1" applyFill="1" applyBorder="1" applyAlignment="1" applyProtection="1">
      <alignment horizontal="left" vertical="center"/>
      <protection locked="0"/>
    </xf>
    <xf numFmtId="167" fontId="10" fillId="0" borderId="36" xfId="0" applyNumberFormat="1" applyFont="1" applyBorder="1" applyAlignment="1" applyProtection="1">
      <alignment horizontal="left" vertical="center"/>
      <protection locked="0"/>
    </xf>
    <xf numFmtId="0" fontId="7" fillId="2" borderId="13" xfId="0" applyFont="1" applyFill="1"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7" fillId="2" borderId="1" xfId="0" applyFont="1" applyFill="1" applyBorder="1" applyAlignment="1">
      <alignment vertical="center"/>
    </xf>
    <xf numFmtId="49" fontId="0" fillId="3" borderId="13" xfId="0" applyNumberFormat="1" applyFill="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1" fontId="0" fillId="3" borderId="13" xfId="0" applyNumberFormat="1" applyFill="1" applyBorder="1" applyAlignment="1" applyProtection="1">
      <alignment horizontal="center" vertical="center"/>
      <protection locked="0"/>
    </xf>
    <xf numFmtId="1" fontId="0" fillId="0" borderId="10" xfId="0" applyNumberFormat="1" applyBorder="1" applyAlignment="1" applyProtection="1">
      <alignment horizontal="center" vertical="center"/>
      <protection locked="0"/>
    </xf>
    <xf numFmtId="165" fontId="15" fillId="4" borderId="7" xfId="0" applyNumberFormat="1"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4" xfId="0" applyFont="1" applyFill="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0" fillId="0" borderId="6" xfId="0" applyBorder="1"/>
    <xf numFmtId="0" fontId="0" fillId="0" borderId="10" xfId="0" applyBorder="1"/>
    <xf numFmtId="0" fontId="0" fillId="0" borderId="0" xfId="0" applyAlignment="1">
      <alignment horizontal="right" vertical="center"/>
    </xf>
    <xf numFmtId="166" fontId="1" fillId="3" borderId="25" xfId="0" applyNumberFormat="1" applyFont="1" applyFill="1" applyBorder="1" applyAlignment="1" applyProtection="1">
      <alignment horizontal="left" vertical="center"/>
      <protection locked="0"/>
    </xf>
    <xf numFmtId="166" fontId="1" fillId="3" borderId="26" xfId="0" applyNumberFormat="1" applyFont="1" applyFill="1" applyBorder="1" applyAlignment="1" applyProtection="1">
      <alignment horizontal="left" vertical="center"/>
      <protection locked="0"/>
    </xf>
    <xf numFmtId="166" fontId="1" fillId="3" borderId="27" xfId="0" applyNumberFormat="1" applyFont="1" applyFill="1" applyBorder="1" applyAlignment="1" applyProtection="1">
      <alignment horizontal="left" vertical="center"/>
      <protection locked="0"/>
    </xf>
    <xf numFmtId="168" fontId="0" fillId="3" borderId="13" xfId="0" applyNumberFormat="1" applyFill="1" applyBorder="1" applyAlignment="1" applyProtection="1">
      <alignment horizontal="center" vertical="center"/>
      <protection locked="0"/>
    </xf>
    <xf numFmtId="168" fontId="0" fillId="0" borderId="10" xfId="0" applyNumberFormat="1" applyBorder="1" applyAlignment="1" applyProtection="1">
      <alignment horizontal="center" vertical="center"/>
      <protection locked="0"/>
    </xf>
    <xf numFmtId="0" fontId="0" fillId="0" borderId="0" xfId="0"/>
    <xf numFmtId="0" fontId="6" fillId="3" borderId="7"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0" fillId="3" borderId="8" xfId="0" applyFill="1" applyBorder="1" applyProtection="1">
      <protection locked="0"/>
    </xf>
    <xf numFmtId="0" fontId="6" fillId="3" borderId="13"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0" fillId="3" borderId="10" xfId="0" applyFill="1" applyBorder="1" applyProtection="1">
      <protection locked="0"/>
    </xf>
    <xf numFmtId="164" fontId="6" fillId="3" borderId="13" xfId="0" applyNumberFormat="1" applyFont="1" applyFill="1" applyBorder="1" applyAlignment="1" applyProtection="1">
      <alignment horizontal="left" vertical="center"/>
      <protection locked="0"/>
    </xf>
    <xf numFmtId="164" fontId="6" fillId="3" borderId="1" xfId="0" applyNumberFormat="1" applyFont="1" applyFill="1" applyBorder="1" applyAlignment="1" applyProtection="1">
      <alignment horizontal="left" vertical="center"/>
      <protection locked="0"/>
    </xf>
    <xf numFmtId="164" fontId="0" fillId="3" borderId="10" xfId="0" applyNumberFormat="1" applyFill="1" applyBorder="1" applyProtection="1">
      <protection locked="0"/>
    </xf>
    <xf numFmtId="0" fontId="6" fillId="0" borderId="13" xfId="0" applyFont="1" applyBorder="1"/>
    <xf numFmtId="0" fontId="6" fillId="0" borderId="1" xfId="0" applyFont="1" applyBorder="1"/>
    <xf numFmtId="0" fontId="0" fillId="0" borderId="1" xfId="0" applyBorder="1"/>
    <xf numFmtId="0" fontId="7" fillId="2" borderId="10" xfId="0" applyFont="1" applyFill="1" applyBorder="1" applyAlignment="1">
      <alignment horizontal="center"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2" xfId="0" applyBorder="1"/>
    <xf numFmtId="0" fontId="0" fillId="0" borderId="9" xfId="0" applyBorder="1" applyAlignment="1">
      <alignment horizontal="right"/>
    </xf>
    <xf numFmtId="0" fontId="0" fillId="0" borderId="0" xfId="0" applyAlignment="1">
      <alignment horizontal="right"/>
    </xf>
    <xf numFmtId="165" fontId="15" fillId="0" borderId="12" xfId="0" applyNumberFormat="1" applyFont="1" applyBorder="1" applyAlignment="1">
      <alignment horizontal="center" vertical="center"/>
    </xf>
    <xf numFmtId="0" fontId="0" fillId="3" borderId="13"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169" fontId="18" fillId="3" borderId="28" xfId="0" applyNumberFormat="1" applyFont="1" applyFill="1" applyBorder="1" applyAlignment="1" applyProtection="1">
      <alignment horizontal="left" vertical="center" wrapText="1"/>
      <protection locked="0"/>
    </xf>
    <xf numFmtId="169" fontId="18" fillId="3" borderId="29" xfId="0" applyNumberFormat="1" applyFont="1" applyFill="1" applyBorder="1" applyAlignment="1" applyProtection="1">
      <alignment horizontal="left" vertical="center" wrapText="1"/>
      <protection locked="0"/>
    </xf>
    <xf numFmtId="169" fontId="18" fillId="3" borderId="30" xfId="0" applyNumberFormat="1" applyFont="1" applyFill="1" applyBorder="1" applyAlignment="1" applyProtection="1">
      <alignment horizontal="left" vertical="center" wrapText="1"/>
      <protection locked="0"/>
    </xf>
    <xf numFmtId="169" fontId="18" fillId="3" borderId="33" xfId="0" applyNumberFormat="1" applyFont="1" applyFill="1" applyBorder="1" applyAlignment="1" applyProtection="1">
      <alignment horizontal="left" vertical="center" wrapText="1"/>
      <protection locked="0"/>
    </xf>
    <xf numFmtId="169" fontId="18" fillId="3" borderId="34" xfId="0" applyNumberFormat="1" applyFont="1" applyFill="1" applyBorder="1" applyAlignment="1" applyProtection="1">
      <alignment horizontal="left" vertical="center" wrapText="1"/>
      <protection locked="0"/>
    </xf>
    <xf numFmtId="169" fontId="18" fillId="3" borderId="35" xfId="0" applyNumberFormat="1" applyFont="1" applyFill="1" applyBorder="1" applyAlignment="1" applyProtection="1">
      <alignment horizontal="left" vertical="center" wrapText="1"/>
      <protection locked="0"/>
    </xf>
    <xf numFmtId="0" fontId="12" fillId="0" borderId="0" xfId="0" applyFont="1" applyAlignment="1">
      <alignment horizontal="center" vertical="center"/>
    </xf>
    <xf numFmtId="0" fontId="1" fillId="2" borderId="7" xfId="0" applyFont="1" applyFill="1" applyBorder="1" applyAlignment="1">
      <alignment horizontal="right"/>
    </xf>
    <xf numFmtId="0" fontId="0" fillId="2" borderId="3" xfId="0" applyFill="1" applyBorder="1" applyAlignment="1">
      <alignment horizontal="right"/>
    </xf>
    <xf numFmtId="0" fontId="13" fillId="0" borderId="7" xfId="0" applyFont="1" applyBorder="1" applyAlignment="1">
      <alignment horizontal="right" vertical="center"/>
    </xf>
    <xf numFmtId="0" fontId="1" fillId="0" borderId="3" xfId="0" applyFont="1" applyBorder="1" applyAlignment="1">
      <alignment horizontal="right" vertical="center"/>
    </xf>
    <xf numFmtId="0" fontId="13" fillId="0" borderId="9" xfId="0" applyFont="1" applyBorder="1" applyAlignment="1">
      <alignment horizontal="right"/>
    </xf>
    <xf numFmtId="0" fontId="1" fillId="0" borderId="0" xfId="0" applyFont="1"/>
    <xf numFmtId="0" fontId="1" fillId="2" borderId="3" xfId="0" applyFont="1" applyFill="1" applyBorder="1" applyAlignment="1">
      <alignment horizontal="center"/>
    </xf>
    <xf numFmtId="0" fontId="0" fillId="0" borderId="8" xfId="0" applyBorder="1" applyAlignment="1">
      <alignment horizontal="center"/>
    </xf>
    <xf numFmtId="0" fontId="17" fillId="3" borderId="28" xfId="0" applyFont="1" applyFill="1" applyBorder="1" applyAlignment="1" applyProtection="1">
      <alignment vertical="center" wrapText="1"/>
      <protection locked="0"/>
    </xf>
    <xf numFmtId="0" fontId="17" fillId="3" borderId="29" xfId="0" applyFont="1" applyFill="1" applyBorder="1" applyAlignment="1" applyProtection="1">
      <alignment vertical="center" wrapText="1"/>
      <protection locked="0"/>
    </xf>
    <xf numFmtId="0" fontId="17" fillId="3" borderId="30" xfId="0" applyFont="1" applyFill="1" applyBorder="1" applyAlignment="1" applyProtection="1">
      <alignment vertical="center" wrapText="1"/>
      <protection locked="0"/>
    </xf>
    <xf numFmtId="0" fontId="17" fillId="3" borderId="31" xfId="0" applyFont="1" applyFill="1" applyBorder="1" applyAlignment="1" applyProtection="1">
      <alignment vertical="center" wrapText="1"/>
      <protection locked="0"/>
    </xf>
    <xf numFmtId="0" fontId="17" fillId="3" borderId="0" xfId="0" applyFont="1" applyFill="1" applyAlignment="1" applyProtection="1">
      <alignment vertical="center" wrapText="1"/>
      <protection locked="0"/>
    </xf>
    <xf numFmtId="0" fontId="17" fillId="3" borderId="32" xfId="0" applyFont="1" applyFill="1" applyBorder="1" applyAlignment="1" applyProtection="1">
      <alignment vertical="center" wrapText="1"/>
      <protection locked="0"/>
    </xf>
    <xf numFmtId="0" fontId="17" fillId="3" borderId="33" xfId="0" applyFont="1" applyFill="1" applyBorder="1" applyAlignment="1" applyProtection="1">
      <alignment vertical="center" wrapText="1"/>
      <protection locked="0"/>
    </xf>
    <xf numFmtId="0" fontId="17" fillId="3" borderId="34" xfId="0" applyFont="1" applyFill="1" applyBorder="1" applyAlignment="1" applyProtection="1">
      <alignment vertical="center" wrapText="1"/>
      <protection locked="0"/>
    </xf>
    <xf numFmtId="0" fontId="17" fillId="3" borderId="35" xfId="0" applyFont="1" applyFill="1" applyBorder="1" applyAlignment="1" applyProtection="1">
      <alignment vertical="center" wrapText="1"/>
      <protection locked="0"/>
    </xf>
    <xf numFmtId="0" fontId="12" fillId="0" borderId="7"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6"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12" fillId="0" borderId="0" xfId="0" applyFont="1" applyAlignment="1">
      <alignment vertical="top"/>
    </xf>
    <xf numFmtId="0" fontId="0" fillId="0" borderId="0" xfId="0" applyAlignment="1">
      <alignment vertical="top"/>
    </xf>
    <xf numFmtId="0" fontId="12" fillId="0" borderId="12" xfId="0" applyFont="1" applyBorder="1" applyAlignment="1">
      <alignment vertical="top"/>
    </xf>
    <xf numFmtId="0" fontId="0" fillId="0" borderId="12" xfId="0" applyBorder="1" applyAlignment="1">
      <alignment vertical="top"/>
    </xf>
    <xf numFmtId="0" fontId="8" fillId="2" borderId="10" xfId="0" applyFont="1" applyFill="1" applyBorder="1" applyAlignment="1">
      <alignment horizontal="center" vertical="center"/>
    </xf>
    <xf numFmtId="0" fontId="0" fillId="0" borderId="9" xfId="0" applyBorder="1" applyAlignment="1">
      <alignment horizontal="right" vertical="center"/>
    </xf>
    <xf numFmtId="165" fontId="1" fillId="3" borderId="25" xfId="0" applyNumberFormat="1" applyFont="1" applyFill="1" applyBorder="1" applyAlignment="1" applyProtection="1">
      <alignment horizontal="center"/>
      <protection locked="0"/>
    </xf>
    <xf numFmtId="0" fontId="1" fillId="3" borderId="27" xfId="0" applyFont="1" applyFill="1" applyBorder="1" applyAlignment="1" applyProtection="1">
      <alignment horizontal="center"/>
      <protection locked="0"/>
    </xf>
    <xf numFmtId="0" fontId="0" fillId="0" borderId="9"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234494</xdr:colOff>
      <xdr:row>0</xdr:row>
      <xdr:rowOff>2904</xdr:rowOff>
    </xdr:from>
    <xdr:to>
      <xdr:col>18</xdr:col>
      <xdr:colOff>237788</xdr:colOff>
      <xdr:row>3</xdr:row>
      <xdr:rowOff>146125</xdr:rowOff>
    </xdr:to>
    <xdr:pic>
      <xdr:nvPicPr>
        <xdr:cNvPr id="2" name="Seal">
          <a:extLst>
            <a:ext uri="{FF2B5EF4-FFF2-40B4-BE49-F238E27FC236}">
              <a16:creationId xmlns:a16="http://schemas.microsoft.com/office/drawing/2014/main" id="{07608FD9-39EE-4EB4-91CF-FC82F33CA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84664" y="2904"/>
          <a:ext cx="889592" cy="894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E921-3095-4634-90C8-26CD41DB19EA}">
  <dimension ref="B1:X61"/>
  <sheetViews>
    <sheetView showGridLines="0" tabSelected="1" view="pageLayout" zoomScale="141" zoomScaleNormal="150" zoomScalePageLayoutView="141" workbookViewId="0">
      <selection activeCell="H4" sqref="H4"/>
    </sheetView>
  </sheetViews>
  <sheetFormatPr defaultColWidth="8.88671875" defaultRowHeight="14.4" x14ac:dyDescent="0.3"/>
  <cols>
    <col min="1" max="1" width="1" customWidth="1"/>
    <col min="2" max="2" width="15.77734375" customWidth="1"/>
    <col min="3" max="3" width="3" bestFit="1" customWidth="1"/>
    <col min="4" max="4" width="9.88671875" customWidth="1"/>
    <col min="5" max="5" width="0.6640625" customWidth="1"/>
    <col min="6" max="6" width="9.109375" customWidth="1"/>
    <col min="7" max="7" width="0.6640625" customWidth="1"/>
    <col min="8" max="8" width="9.109375" customWidth="1"/>
    <col min="9" max="9" width="0.6640625" customWidth="1"/>
    <col min="10" max="11" width="1" customWidth="1"/>
    <col min="12" max="12" width="11" customWidth="1"/>
    <col min="14" max="14" width="1" customWidth="1"/>
    <col min="16" max="16" width="5.33203125" customWidth="1"/>
    <col min="17" max="17" width="1" customWidth="1"/>
    <col min="18" max="19" width="6.109375" customWidth="1"/>
    <col min="20" max="20" width="0.6640625" customWidth="1"/>
    <col min="21" max="21" width="1" customWidth="1"/>
  </cols>
  <sheetData>
    <row r="1" spans="2:20" ht="28.8" customHeight="1" x14ac:dyDescent="0.6">
      <c r="B1" s="3" t="s">
        <v>28</v>
      </c>
      <c r="C1" s="3"/>
    </row>
    <row r="2" spans="2:20" ht="15.6" customHeight="1" x14ac:dyDescent="0.35">
      <c r="B2" s="4" t="s">
        <v>29</v>
      </c>
      <c r="C2" s="4"/>
    </row>
    <row r="3" spans="2:20" x14ac:dyDescent="0.3">
      <c r="B3" s="5" t="s">
        <v>0</v>
      </c>
      <c r="C3" s="5"/>
    </row>
    <row r="4" spans="2:20" x14ac:dyDescent="0.3">
      <c r="B4" s="5" t="s">
        <v>1</v>
      </c>
      <c r="C4" s="5"/>
    </row>
    <row r="5" spans="2:20" ht="7.8" customHeight="1" x14ac:dyDescent="0.3">
      <c r="B5" s="6"/>
      <c r="C5" s="6"/>
      <c r="D5" s="6"/>
      <c r="E5" s="6"/>
      <c r="F5" s="6"/>
      <c r="G5" s="6"/>
      <c r="H5" s="6"/>
      <c r="I5" s="6"/>
      <c r="J5" s="6"/>
      <c r="K5" s="6"/>
      <c r="L5" s="6"/>
      <c r="M5" s="6"/>
      <c r="N5" s="6"/>
      <c r="O5" s="6"/>
      <c r="P5" s="6"/>
      <c r="Q5" s="6"/>
      <c r="R5" s="6"/>
      <c r="S5" s="6"/>
      <c r="T5" s="6"/>
    </row>
    <row r="6" spans="2:20" x14ac:dyDescent="0.3">
      <c r="B6" s="7"/>
      <c r="C6" s="8"/>
      <c r="D6" s="9" t="s">
        <v>46</v>
      </c>
      <c r="E6" s="9"/>
      <c r="F6" s="116"/>
      <c r="G6" s="117"/>
      <c r="H6" s="117"/>
      <c r="I6" s="117"/>
      <c r="J6" s="117"/>
      <c r="K6" s="117"/>
      <c r="L6" s="117"/>
      <c r="M6" s="117"/>
      <c r="N6" s="117"/>
      <c r="O6" s="117"/>
      <c r="P6" s="117"/>
      <c r="Q6" s="117"/>
      <c r="R6" s="117"/>
      <c r="S6" s="117"/>
      <c r="T6" s="118"/>
    </row>
    <row r="7" spans="2:20" x14ac:dyDescent="0.3">
      <c r="B7" s="10"/>
      <c r="D7" s="11" t="s">
        <v>44</v>
      </c>
      <c r="E7" s="11"/>
      <c r="F7" s="119"/>
      <c r="G7" s="120"/>
      <c r="H7" s="120"/>
      <c r="I7" s="120"/>
      <c r="J7" s="120"/>
      <c r="K7" s="120"/>
      <c r="L7" s="120"/>
      <c r="M7" s="120"/>
      <c r="N7" s="120"/>
      <c r="O7" s="120"/>
      <c r="P7" s="120"/>
      <c r="Q7" s="120"/>
      <c r="R7" s="120"/>
      <c r="S7" s="120"/>
      <c r="T7" s="121"/>
    </row>
    <row r="8" spans="2:20" x14ac:dyDescent="0.3">
      <c r="B8" s="10"/>
      <c r="D8" s="11" t="s">
        <v>45</v>
      </c>
      <c r="E8" s="11"/>
      <c r="F8" s="119"/>
      <c r="G8" s="120"/>
      <c r="H8" s="120"/>
      <c r="I8" s="120"/>
      <c r="J8" s="120"/>
      <c r="K8" s="120"/>
      <c r="L8" s="120"/>
      <c r="M8" s="120"/>
      <c r="N8" s="120"/>
      <c r="O8" s="120"/>
      <c r="P8" s="120"/>
      <c r="Q8" s="120"/>
      <c r="R8" s="120"/>
      <c r="S8" s="120"/>
      <c r="T8" s="121"/>
    </row>
    <row r="9" spans="2:20" x14ac:dyDescent="0.3">
      <c r="B9" s="10"/>
      <c r="D9" s="11" t="s">
        <v>2</v>
      </c>
      <c r="E9" s="11"/>
      <c r="F9" s="122"/>
      <c r="G9" s="123"/>
      <c r="H9" s="123"/>
      <c r="I9" s="123"/>
      <c r="J9" s="123"/>
      <c r="K9" s="123"/>
      <c r="L9" s="123"/>
      <c r="M9" s="123"/>
      <c r="N9" s="123"/>
      <c r="O9" s="123"/>
      <c r="P9" s="123"/>
      <c r="Q9" s="123"/>
      <c r="R9" s="123"/>
      <c r="S9" s="123"/>
      <c r="T9" s="124"/>
    </row>
    <row r="10" spans="2:20" x14ac:dyDescent="0.3">
      <c r="B10" s="10"/>
      <c r="D10" s="11" t="s">
        <v>3</v>
      </c>
      <c r="E10" s="11"/>
      <c r="F10" s="119"/>
      <c r="G10" s="120"/>
      <c r="H10" s="120"/>
      <c r="I10" s="120"/>
      <c r="J10" s="120"/>
      <c r="K10" s="120"/>
      <c r="L10" s="120"/>
      <c r="M10" s="120"/>
      <c r="N10" s="120"/>
      <c r="O10" s="120"/>
      <c r="P10" s="120"/>
      <c r="Q10" s="120"/>
      <c r="R10" s="120"/>
      <c r="S10" s="120"/>
      <c r="T10" s="121"/>
    </row>
    <row r="11" spans="2:20" x14ac:dyDescent="0.3">
      <c r="B11" s="10"/>
      <c r="D11" s="11" t="s">
        <v>4</v>
      </c>
      <c r="E11" s="11"/>
      <c r="F11" s="125" t="s">
        <v>47</v>
      </c>
      <c r="G11" s="126"/>
      <c r="H11" s="127"/>
      <c r="I11" s="127"/>
      <c r="J11" s="127"/>
      <c r="K11" s="127"/>
      <c r="L11" s="127"/>
      <c r="M11" s="127"/>
      <c r="N11" s="127"/>
      <c r="O11" s="127"/>
      <c r="P11" s="127"/>
      <c r="Q11" s="127"/>
      <c r="R11" s="127"/>
      <c r="S11" s="127"/>
      <c r="T11" s="108"/>
    </row>
    <row r="12" spans="2:20" x14ac:dyDescent="0.3">
      <c r="B12" s="12"/>
      <c r="C12" s="13"/>
      <c r="D12" s="14" t="s">
        <v>5</v>
      </c>
      <c r="E12" s="14"/>
      <c r="F12" s="125" t="s">
        <v>6</v>
      </c>
      <c r="G12" s="126"/>
      <c r="H12" s="127"/>
      <c r="I12" s="127"/>
      <c r="J12" s="127"/>
      <c r="K12" s="127"/>
      <c r="L12" s="127"/>
      <c r="M12" s="127"/>
      <c r="N12" s="127"/>
      <c r="O12" s="127"/>
      <c r="P12" s="127"/>
      <c r="Q12" s="127"/>
      <c r="R12" s="127"/>
      <c r="S12" s="127"/>
      <c r="T12" s="108"/>
    </row>
    <row r="13" spans="2:20" ht="6" customHeight="1" x14ac:dyDescent="0.3">
      <c r="D13" s="11"/>
      <c r="E13" s="11"/>
      <c r="F13" s="15"/>
      <c r="G13" s="15"/>
    </row>
    <row r="14" spans="2:20" x14ac:dyDescent="0.3">
      <c r="B14" s="84" t="s">
        <v>37</v>
      </c>
      <c r="C14" s="91"/>
      <c r="D14" s="91"/>
      <c r="E14" s="91"/>
      <c r="F14" s="91"/>
      <c r="G14" s="91"/>
      <c r="H14" s="91"/>
      <c r="I14" s="91"/>
      <c r="J14" s="91"/>
      <c r="K14" s="91"/>
      <c r="L14" s="91"/>
      <c r="M14" s="91"/>
      <c r="N14" s="91"/>
      <c r="O14" s="91"/>
      <c r="P14" s="91"/>
      <c r="Q14" s="91"/>
      <c r="R14" s="91"/>
      <c r="S14" s="91"/>
      <c r="T14" s="128"/>
    </row>
    <row r="15" spans="2:20" ht="3.6" customHeight="1" x14ac:dyDescent="0.3">
      <c r="B15" s="16"/>
      <c r="C15" s="17"/>
      <c r="D15" s="17"/>
      <c r="E15" s="17"/>
      <c r="F15" s="17"/>
      <c r="G15" s="17"/>
      <c r="H15" s="17"/>
      <c r="I15" s="17"/>
      <c r="J15" s="17"/>
      <c r="K15" s="17"/>
      <c r="L15" s="17"/>
      <c r="M15" s="17"/>
      <c r="N15" s="17"/>
      <c r="O15" s="17"/>
      <c r="P15" s="17"/>
      <c r="Q15" s="17"/>
      <c r="R15" s="17"/>
      <c r="S15" s="17"/>
      <c r="T15" s="18"/>
    </row>
    <row r="16" spans="2:20" ht="3.6" customHeight="1" x14ac:dyDescent="0.3">
      <c r="B16" s="10"/>
      <c r="T16" s="19"/>
    </row>
    <row r="17" spans="2:20" x14ac:dyDescent="0.3">
      <c r="B17" s="132" t="s">
        <v>9</v>
      </c>
      <c r="C17" s="133"/>
      <c r="D17" s="135"/>
      <c r="E17" s="136"/>
      <c r="F17" s="136"/>
      <c r="G17" s="136"/>
      <c r="H17" s="136"/>
      <c r="I17" s="136"/>
      <c r="J17" s="136"/>
      <c r="K17" s="137"/>
      <c r="L17" t="s">
        <v>7</v>
      </c>
      <c r="T17" s="19"/>
    </row>
    <row r="18" spans="2:20" ht="15.6" x14ac:dyDescent="0.3">
      <c r="B18" s="129" t="s">
        <v>8</v>
      </c>
      <c r="C18" s="130"/>
      <c r="D18" s="130"/>
      <c r="E18" s="130"/>
      <c r="F18" s="130"/>
      <c r="G18" s="130"/>
      <c r="H18" s="130"/>
      <c r="I18" s="130"/>
      <c r="J18" s="130"/>
      <c r="K18" s="130"/>
      <c r="L18" s="131"/>
      <c r="M18" s="134">
        <f>H41</f>
        <v>4340</v>
      </c>
      <c r="N18" s="134"/>
      <c r="O18" s="13" t="s">
        <v>10</v>
      </c>
      <c r="P18" s="13"/>
      <c r="Q18" s="13"/>
      <c r="R18" s="13"/>
      <c r="S18" s="13"/>
      <c r="T18" s="23"/>
    </row>
    <row r="19" spans="2:20" ht="3.6" customHeight="1" x14ac:dyDescent="0.3"/>
    <row r="20" spans="2:20" ht="3.6" customHeight="1" x14ac:dyDescent="0.3">
      <c r="B20" s="7"/>
      <c r="C20" s="8"/>
      <c r="D20" s="8"/>
      <c r="E20" s="8"/>
      <c r="F20" s="8"/>
      <c r="G20" s="8"/>
      <c r="H20" s="8"/>
      <c r="I20" s="8"/>
      <c r="J20" s="8"/>
      <c r="K20" s="8"/>
      <c r="L20" s="8"/>
      <c r="M20" s="8"/>
      <c r="N20" s="8"/>
      <c r="O20" s="8"/>
      <c r="P20" s="8"/>
      <c r="Q20" s="8"/>
      <c r="R20" s="8"/>
      <c r="S20" s="8"/>
      <c r="T20" s="24"/>
    </row>
    <row r="21" spans="2:20" x14ac:dyDescent="0.3">
      <c r="B21" s="92" t="s">
        <v>11</v>
      </c>
      <c r="C21" s="90"/>
      <c r="D21" s="85"/>
      <c r="E21" s="85"/>
      <c r="F21" s="85"/>
      <c r="G21" s="25"/>
      <c r="H21" s="90" t="s">
        <v>12</v>
      </c>
      <c r="I21" s="90"/>
      <c r="J21" s="90"/>
      <c r="K21" s="90"/>
      <c r="L21" s="85"/>
      <c r="M21" s="85"/>
      <c r="N21" s="25"/>
      <c r="O21" s="91" t="s">
        <v>13</v>
      </c>
      <c r="P21" s="85"/>
      <c r="Q21" s="25"/>
      <c r="R21" s="90" t="s">
        <v>14</v>
      </c>
      <c r="S21" s="90"/>
      <c r="T21" s="86"/>
    </row>
    <row r="22" spans="2:20" ht="3.6" customHeight="1" x14ac:dyDescent="0.3">
      <c r="B22" s="26"/>
      <c r="C22" s="27"/>
      <c r="D22" s="28"/>
      <c r="E22" s="28"/>
      <c r="F22" s="28"/>
      <c r="G22" s="28"/>
      <c r="H22" s="27"/>
      <c r="I22" s="27"/>
      <c r="J22" s="27"/>
      <c r="K22" s="27"/>
      <c r="L22" s="28"/>
      <c r="M22" s="28"/>
      <c r="N22" s="28"/>
      <c r="O22" s="29"/>
      <c r="P22" s="28"/>
      <c r="Q22" s="28"/>
      <c r="R22" s="27"/>
      <c r="S22" s="27"/>
      <c r="T22" s="30"/>
    </row>
    <row r="23" spans="2:20" x14ac:dyDescent="0.3">
      <c r="B23" s="87" t="s">
        <v>15</v>
      </c>
      <c r="C23" s="88"/>
      <c r="D23" s="89"/>
      <c r="E23" s="89"/>
      <c r="F23" s="89"/>
      <c r="G23" s="28"/>
      <c r="H23" s="94"/>
      <c r="I23" s="95"/>
      <c r="J23" s="95"/>
      <c r="K23" s="95"/>
      <c r="L23" s="95"/>
      <c r="M23" s="96"/>
      <c r="N23" s="17"/>
      <c r="O23" s="113"/>
      <c r="P23" s="114"/>
      <c r="R23" s="97"/>
      <c r="S23" s="98"/>
      <c r="T23" s="32"/>
    </row>
    <row r="24" spans="2:20" ht="3.6" customHeight="1" x14ac:dyDescent="0.3">
      <c r="B24" s="87"/>
      <c r="C24" s="115"/>
      <c r="D24" s="115"/>
      <c r="E24" s="115"/>
      <c r="F24" s="115"/>
      <c r="G24" s="115"/>
      <c r="H24" s="115"/>
      <c r="I24" s="115"/>
      <c r="J24" s="115"/>
      <c r="K24" s="115"/>
      <c r="L24" s="115"/>
      <c r="M24" s="115"/>
      <c r="N24" s="115"/>
      <c r="O24" s="115"/>
      <c r="P24" s="115"/>
      <c r="Q24" s="115"/>
      <c r="R24" s="115"/>
      <c r="S24" s="115"/>
      <c r="T24" s="107"/>
    </row>
    <row r="25" spans="2:20" x14ac:dyDescent="0.3">
      <c r="B25" s="87" t="s">
        <v>36</v>
      </c>
      <c r="C25" s="92" t="s">
        <v>32</v>
      </c>
      <c r="D25" s="93"/>
      <c r="E25" s="93"/>
      <c r="F25" s="93"/>
      <c r="G25" s="33"/>
      <c r="H25" s="34" t="s">
        <v>33</v>
      </c>
      <c r="I25" s="33"/>
      <c r="J25" s="33"/>
      <c r="K25" s="33"/>
      <c r="L25" s="90" t="s">
        <v>34</v>
      </c>
      <c r="M25" s="85"/>
      <c r="N25" s="34"/>
      <c r="O25" s="90" t="s">
        <v>35</v>
      </c>
      <c r="P25" s="90"/>
      <c r="Q25" s="90"/>
      <c r="R25" s="90"/>
      <c r="S25" s="90"/>
      <c r="T25" s="175"/>
    </row>
    <row r="26" spans="2:20" ht="3.6" customHeight="1" x14ac:dyDescent="0.3">
      <c r="B26" s="179"/>
      <c r="C26" s="31"/>
      <c r="D26" s="28"/>
      <c r="E26" s="28"/>
      <c r="F26" s="28"/>
      <c r="G26" s="28"/>
      <c r="H26" s="17"/>
      <c r="I26" s="17"/>
      <c r="J26" s="17"/>
      <c r="K26" s="17"/>
      <c r="L26" s="17"/>
      <c r="M26" s="17"/>
      <c r="N26" s="17"/>
      <c r="O26" s="17"/>
      <c r="P26" s="17"/>
      <c r="R26" s="17"/>
      <c r="S26" s="17"/>
      <c r="T26" s="18"/>
    </row>
    <row r="27" spans="2:20" ht="16.8" customHeight="1" x14ac:dyDescent="0.3">
      <c r="B27" s="179"/>
      <c r="C27" s="94"/>
      <c r="D27" s="95"/>
      <c r="E27" s="95"/>
      <c r="F27" s="96"/>
      <c r="G27" s="31"/>
      <c r="H27" s="94"/>
      <c r="I27" s="95"/>
      <c r="J27" s="96"/>
      <c r="K27" s="31"/>
      <c r="L27" s="94"/>
      <c r="M27" s="96"/>
      <c r="N27" s="31"/>
      <c r="O27" s="94"/>
      <c r="P27" s="95"/>
      <c r="Q27" s="95"/>
      <c r="R27" s="95"/>
      <c r="S27" s="96"/>
      <c r="T27" s="30"/>
    </row>
    <row r="28" spans="2:20" ht="3.6" customHeight="1" x14ac:dyDescent="0.3">
      <c r="B28" s="36"/>
      <c r="C28" s="37"/>
      <c r="D28" s="37"/>
      <c r="E28" s="37"/>
      <c r="F28" s="37"/>
      <c r="G28" s="38"/>
      <c r="H28" s="37"/>
      <c r="I28" s="37"/>
      <c r="J28" s="37"/>
      <c r="K28" s="38"/>
      <c r="L28" s="39"/>
      <c r="M28" s="39"/>
      <c r="N28" s="38"/>
      <c r="O28" s="39"/>
      <c r="P28" s="39"/>
      <c r="Q28" s="39"/>
      <c r="R28" s="39"/>
      <c r="S28" s="39"/>
      <c r="T28" s="40"/>
    </row>
    <row r="29" spans="2:20" ht="3.6" customHeight="1" x14ac:dyDescent="0.3"/>
    <row r="30" spans="2:20" x14ac:dyDescent="0.3">
      <c r="B30" s="84" t="s">
        <v>16</v>
      </c>
      <c r="C30" s="91"/>
      <c r="D30" s="85"/>
      <c r="E30" s="85"/>
      <c r="F30" s="85"/>
      <c r="G30" s="85"/>
      <c r="H30" s="85"/>
      <c r="I30" s="85"/>
      <c r="J30" s="85"/>
      <c r="K30" s="85"/>
      <c r="L30" s="85"/>
      <c r="M30" s="85"/>
      <c r="N30" s="85"/>
      <c r="O30" s="85"/>
      <c r="P30" s="85"/>
      <c r="Q30" s="25"/>
      <c r="R30" s="91" t="s">
        <v>38</v>
      </c>
      <c r="S30" s="91"/>
      <c r="T30" s="86"/>
    </row>
    <row r="31" spans="2:20" ht="3.6" customHeight="1" x14ac:dyDescent="0.3">
      <c r="B31" s="10"/>
      <c r="T31" s="19"/>
    </row>
    <row r="32" spans="2:20" ht="13.2" customHeight="1" x14ac:dyDescent="0.3">
      <c r="B32" s="105" t="s">
        <v>48</v>
      </c>
      <c r="C32" s="106"/>
      <c r="D32" s="106"/>
      <c r="E32" s="106"/>
      <c r="F32" s="106"/>
      <c r="G32" s="106"/>
      <c r="H32" s="106"/>
      <c r="I32" s="106"/>
      <c r="J32" s="106"/>
      <c r="K32" s="106"/>
      <c r="L32" s="106"/>
      <c r="M32" s="106"/>
      <c r="N32" s="106"/>
      <c r="O32" s="106"/>
      <c r="P32" s="106"/>
      <c r="Q32" s="107"/>
      <c r="R32" s="99">
        <f>IF($H$34&lt;=13,H41/H34,"Error")</f>
        <v>333.84615384615387</v>
      </c>
      <c r="S32" s="100"/>
      <c r="T32" s="41"/>
    </row>
    <row r="33" spans="2:24" ht="3.6" customHeight="1" thickBot="1" x14ac:dyDescent="0.35">
      <c r="B33" s="35"/>
      <c r="C33" s="28"/>
      <c r="D33" s="28"/>
      <c r="E33" s="28"/>
      <c r="F33" s="28"/>
      <c r="G33" s="28"/>
      <c r="H33" s="28"/>
      <c r="I33" s="28"/>
      <c r="J33" s="28"/>
      <c r="K33" s="28"/>
      <c r="L33" s="28"/>
      <c r="M33" s="28"/>
      <c r="N33" s="28"/>
      <c r="O33" s="28"/>
      <c r="P33" s="28"/>
      <c r="R33" s="101"/>
      <c r="S33" s="102"/>
      <c r="T33" s="41"/>
    </row>
    <row r="34" spans="2:24" ht="16.2" thickBot="1" x14ac:dyDescent="0.35">
      <c r="B34" s="176" t="s">
        <v>17</v>
      </c>
      <c r="C34" s="109"/>
      <c r="D34" s="177">
        <v>0</v>
      </c>
      <c r="E34" s="178"/>
      <c r="F34" s="109" t="s">
        <v>23</v>
      </c>
      <c r="G34" s="109"/>
      <c r="H34" s="81">
        <v>13</v>
      </c>
      <c r="I34" s="42"/>
      <c r="J34" s="42"/>
      <c r="K34" s="42"/>
      <c r="L34" s="20" t="s">
        <v>18</v>
      </c>
      <c r="M34" s="110">
        <f ca="1">TODAY()</f>
        <v>45618</v>
      </c>
      <c r="N34" s="111"/>
      <c r="O34" s="111"/>
      <c r="P34" s="112"/>
      <c r="R34" s="103"/>
      <c r="S34" s="104"/>
      <c r="T34" s="41"/>
    </row>
    <row r="35" spans="2:24" ht="3.6" customHeight="1" x14ac:dyDescent="0.3">
      <c r="B35" s="21"/>
      <c r="C35" s="22"/>
      <c r="D35" s="22"/>
      <c r="E35" s="22"/>
      <c r="F35" s="13"/>
      <c r="G35" s="13"/>
      <c r="H35" s="43">
        <v>10</v>
      </c>
      <c r="I35" s="43"/>
      <c r="J35" s="43"/>
      <c r="K35" s="43"/>
      <c r="L35" s="43"/>
      <c r="M35" s="44"/>
      <c r="N35" s="44"/>
      <c r="O35" s="44"/>
      <c r="P35" s="44"/>
      <c r="Q35" s="13"/>
      <c r="R35" s="45"/>
      <c r="S35" s="46"/>
      <c r="T35" s="47"/>
    </row>
    <row r="36" spans="2:24" ht="3.6" customHeight="1" x14ac:dyDescent="0.3"/>
    <row r="37" spans="2:24" x14ac:dyDescent="0.3">
      <c r="B37" s="84" t="s">
        <v>24</v>
      </c>
      <c r="C37" s="91"/>
      <c r="D37" s="91"/>
      <c r="E37" s="91"/>
      <c r="F37" s="91"/>
      <c r="G37" s="91"/>
      <c r="H37" s="91"/>
      <c r="I37" s="108"/>
      <c r="J37" s="48"/>
      <c r="K37" s="84" t="s">
        <v>25</v>
      </c>
      <c r="L37" s="85"/>
      <c r="M37" s="85"/>
      <c r="N37" s="85"/>
      <c r="O37" s="85"/>
      <c r="P37" s="85"/>
      <c r="Q37" s="85"/>
      <c r="R37" s="85"/>
      <c r="S37" s="85"/>
      <c r="T37" s="86"/>
    </row>
    <row r="38" spans="2:24" ht="3.6" customHeight="1" x14ac:dyDescent="0.3"/>
    <row r="39" spans="2:24" ht="15" thickBot="1" x14ac:dyDescent="0.35">
      <c r="B39" s="145" t="s">
        <v>39</v>
      </c>
      <c r="C39" s="146"/>
      <c r="D39" s="49" t="s">
        <v>19</v>
      </c>
      <c r="E39" s="50"/>
      <c r="F39" s="49" t="s">
        <v>20</v>
      </c>
      <c r="G39" s="50"/>
      <c r="H39" s="151" t="s">
        <v>21</v>
      </c>
      <c r="I39" s="152"/>
      <c r="J39" s="48"/>
      <c r="K39" s="48"/>
      <c r="L39" s="162" t="s">
        <v>26</v>
      </c>
      <c r="M39" s="163"/>
      <c r="N39" s="163"/>
      <c r="O39" s="163"/>
      <c r="P39" s="163"/>
      <c r="Q39" s="163"/>
      <c r="R39" s="163"/>
      <c r="S39" s="163"/>
      <c r="T39" s="164"/>
    </row>
    <row r="40" spans="2:24" ht="12.45" customHeight="1" thickTop="1" thickBot="1" x14ac:dyDescent="0.35">
      <c r="B40" s="147" t="s">
        <v>40</v>
      </c>
      <c r="C40" s="148"/>
      <c r="D40" s="80">
        <f ca="1">TODAY()</f>
        <v>45618</v>
      </c>
      <c r="E40" s="79"/>
      <c r="F40" s="82">
        <f>D34</f>
        <v>0</v>
      </c>
      <c r="G40" s="71"/>
      <c r="H40" s="72">
        <v>5840</v>
      </c>
      <c r="I40" s="51"/>
      <c r="J40" s="52"/>
      <c r="K40" s="52"/>
      <c r="L40" s="165"/>
      <c r="M40" s="166"/>
      <c r="N40" s="166"/>
      <c r="O40" s="166"/>
      <c r="P40" s="166"/>
      <c r="Q40" s="166"/>
      <c r="R40" s="166"/>
      <c r="S40" s="166"/>
      <c r="T40" s="167"/>
    </row>
    <row r="41" spans="2:24" ht="12.45" customHeight="1" thickBot="1" x14ac:dyDescent="0.35">
      <c r="B41" s="149" t="s">
        <v>31</v>
      </c>
      <c r="C41" s="150"/>
      <c r="D41" s="73" t="str">
        <f>IF($H$23&gt;0,"Approved","Pending")</f>
        <v>Pending</v>
      </c>
      <c r="E41" s="58"/>
      <c r="F41" s="74">
        <v>1500</v>
      </c>
      <c r="G41" s="75"/>
      <c r="H41" s="76">
        <f>H40-F40-F41</f>
        <v>4340</v>
      </c>
      <c r="I41" s="53"/>
      <c r="J41" s="52"/>
      <c r="K41" s="52"/>
      <c r="L41" s="165"/>
      <c r="M41" s="166"/>
      <c r="N41" s="166"/>
      <c r="O41" s="166"/>
      <c r="P41" s="166"/>
      <c r="Q41" s="166"/>
      <c r="R41" s="166"/>
      <c r="S41" s="166"/>
      <c r="T41" s="167"/>
    </row>
    <row r="42" spans="2:24" ht="12.45" customHeight="1" thickTop="1" thickBot="1" x14ac:dyDescent="0.35">
      <c r="B42" s="54" t="s">
        <v>41</v>
      </c>
      <c r="C42" s="55">
        <v>1</v>
      </c>
      <c r="D42" s="80">
        <f ca="1">TODAY()</f>
        <v>45618</v>
      </c>
      <c r="E42" s="71"/>
      <c r="F42" s="77">
        <f>IF($H34&lt;=13,$R32,"Error")</f>
        <v>333.84615384615387</v>
      </c>
      <c r="G42" s="78"/>
      <c r="H42" s="72">
        <f>IF($H$34&lt;=13,H41-F42,"Error")</f>
        <v>4006.1538461538462</v>
      </c>
      <c r="I42" s="53"/>
      <c r="J42" s="52"/>
      <c r="K42" s="52"/>
      <c r="L42" s="165"/>
      <c r="M42" s="166"/>
      <c r="N42" s="166"/>
      <c r="O42" s="166"/>
      <c r="P42" s="166"/>
      <c r="Q42" s="166"/>
      <c r="R42" s="166"/>
      <c r="S42" s="166"/>
      <c r="T42" s="167"/>
      <c r="W42" s="1"/>
      <c r="X42" s="1"/>
    </row>
    <row r="43" spans="2:24" ht="12.45" customHeight="1" x14ac:dyDescent="0.3">
      <c r="B43" s="56" t="s">
        <v>22</v>
      </c>
      <c r="C43" s="57">
        <f t="shared" ref="C43:C54" si="0">C42+1</f>
        <v>2</v>
      </c>
      <c r="D43" s="83">
        <v>45352</v>
      </c>
      <c r="E43" s="58"/>
      <c r="F43" s="67">
        <f t="shared" ref="F43:F54" si="1">IF(C43&lt;=H$34,F42,"$0.00")</f>
        <v>333.84615384615387</v>
      </c>
      <c r="G43" s="52"/>
      <c r="H43" s="69">
        <f>IF($H$34&lt;=13,H42-F43,"Error")</f>
        <v>3672.3076923076924</v>
      </c>
      <c r="I43" s="53"/>
      <c r="J43" s="52"/>
      <c r="K43" s="52"/>
      <c r="L43" s="165"/>
      <c r="M43" s="166"/>
      <c r="N43" s="166"/>
      <c r="O43" s="166"/>
      <c r="P43" s="166"/>
      <c r="Q43" s="166"/>
      <c r="R43" s="166"/>
      <c r="S43" s="166"/>
      <c r="T43" s="167"/>
    </row>
    <row r="44" spans="2:24" ht="12.45" customHeight="1" x14ac:dyDescent="0.3">
      <c r="B44" s="56" t="s">
        <v>22</v>
      </c>
      <c r="C44" s="57">
        <f t="shared" si="0"/>
        <v>3</v>
      </c>
      <c r="D44" s="68">
        <f>EDATE(D43,1)</f>
        <v>45383</v>
      </c>
      <c r="E44" s="58"/>
      <c r="F44" s="64">
        <f t="shared" si="1"/>
        <v>333.84615384615387</v>
      </c>
      <c r="G44" s="52"/>
      <c r="H44" s="70">
        <f>IF($H$34&lt;=13,H43-F44,"Error")</f>
        <v>3338.4615384615386</v>
      </c>
      <c r="I44" s="53"/>
      <c r="J44" s="52"/>
      <c r="K44" s="52"/>
      <c r="L44" s="165"/>
      <c r="M44" s="166"/>
      <c r="N44" s="166"/>
      <c r="O44" s="166"/>
      <c r="P44" s="166"/>
      <c r="Q44" s="166"/>
      <c r="R44" s="166"/>
      <c r="S44" s="166"/>
      <c r="T44" s="167"/>
    </row>
    <row r="45" spans="2:24" ht="12.45" customHeight="1" x14ac:dyDescent="0.3">
      <c r="B45" s="56" t="s">
        <v>22</v>
      </c>
      <c r="C45" s="57">
        <f t="shared" si="0"/>
        <v>4</v>
      </c>
      <c r="D45" s="66">
        <f t="shared" ref="D45:D54" si="2">EDATE(D44,1)</f>
        <v>45413</v>
      </c>
      <c r="E45" s="58"/>
      <c r="F45" s="64">
        <f t="shared" si="1"/>
        <v>333.84615384615387</v>
      </c>
      <c r="G45" s="52"/>
      <c r="H45" s="70">
        <f t="shared" ref="H45:H54" si="3">IF($H$34&lt;=13,H44-F45,"Error")</f>
        <v>3004.6153846153848</v>
      </c>
      <c r="I45" s="53"/>
      <c r="J45" s="52"/>
      <c r="K45" s="52"/>
      <c r="L45" s="165"/>
      <c r="M45" s="166"/>
      <c r="N45" s="166"/>
      <c r="O45" s="166"/>
      <c r="P45" s="166"/>
      <c r="Q45" s="166"/>
      <c r="R45" s="166"/>
      <c r="S45" s="166"/>
      <c r="T45" s="167"/>
    </row>
    <row r="46" spans="2:24" ht="12.45" customHeight="1" x14ac:dyDescent="0.3">
      <c r="B46" s="56" t="s">
        <v>22</v>
      </c>
      <c r="C46" s="57">
        <f t="shared" si="0"/>
        <v>5</v>
      </c>
      <c r="D46" s="66">
        <f t="shared" si="2"/>
        <v>45444</v>
      </c>
      <c r="E46" s="58"/>
      <c r="F46" s="64">
        <f t="shared" si="1"/>
        <v>333.84615384615387</v>
      </c>
      <c r="G46" s="52"/>
      <c r="H46" s="70">
        <f t="shared" si="3"/>
        <v>2670.7692307692309</v>
      </c>
      <c r="I46" s="53"/>
      <c r="J46" s="52"/>
      <c r="K46" s="52"/>
      <c r="L46" s="165"/>
      <c r="M46" s="166"/>
      <c r="N46" s="166"/>
      <c r="O46" s="166"/>
      <c r="P46" s="166"/>
      <c r="Q46" s="166"/>
      <c r="R46" s="166"/>
      <c r="S46" s="166"/>
      <c r="T46" s="167"/>
    </row>
    <row r="47" spans="2:24" ht="12.45" customHeight="1" x14ac:dyDescent="0.3">
      <c r="B47" s="56" t="s">
        <v>22</v>
      </c>
      <c r="C47" s="57">
        <f t="shared" si="0"/>
        <v>6</v>
      </c>
      <c r="D47" s="66">
        <f t="shared" si="2"/>
        <v>45474</v>
      </c>
      <c r="E47" s="58"/>
      <c r="F47" s="64">
        <f t="shared" si="1"/>
        <v>333.84615384615387</v>
      </c>
      <c r="G47" s="52"/>
      <c r="H47" s="70">
        <f t="shared" si="3"/>
        <v>2336.9230769230771</v>
      </c>
      <c r="I47" s="53"/>
      <c r="J47" s="52"/>
      <c r="K47" s="52"/>
      <c r="L47" s="165"/>
      <c r="M47" s="166"/>
      <c r="N47" s="166"/>
      <c r="O47" s="166"/>
      <c r="P47" s="166"/>
      <c r="Q47" s="166"/>
      <c r="R47" s="166"/>
      <c r="S47" s="166"/>
      <c r="T47" s="167"/>
      <c r="W47" s="2"/>
    </row>
    <row r="48" spans="2:24" ht="12.45" customHeight="1" x14ac:dyDescent="0.3">
      <c r="B48" s="56" t="s">
        <v>22</v>
      </c>
      <c r="C48" s="57">
        <f t="shared" si="0"/>
        <v>7</v>
      </c>
      <c r="D48" s="66">
        <f t="shared" si="2"/>
        <v>45505</v>
      </c>
      <c r="E48" s="58"/>
      <c r="F48" s="64">
        <f t="shared" si="1"/>
        <v>333.84615384615387</v>
      </c>
      <c r="G48" s="52"/>
      <c r="H48" s="70">
        <f t="shared" si="3"/>
        <v>2003.0769230769233</v>
      </c>
      <c r="I48" s="53"/>
      <c r="J48" s="52"/>
      <c r="K48" s="52"/>
      <c r="L48" s="165"/>
      <c r="M48" s="166"/>
      <c r="N48" s="166"/>
      <c r="O48" s="166"/>
      <c r="P48" s="166"/>
      <c r="Q48" s="166"/>
      <c r="R48" s="166"/>
      <c r="S48" s="166"/>
      <c r="T48" s="167"/>
    </row>
    <row r="49" spans="2:20" ht="12.45" customHeight="1" x14ac:dyDescent="0.3">
      <c r="B49" s="56" t="s">
        <v>22</v>
      </c>
      <c r="C49" s="57">
        <f t="shared" si="0"/>
        <v>8</v>
      </c>
      <c r="D49" s="66">
        <f t="shared" si="2"/>
        <v>45536</v>
      </c>
      <c r="E49" s="58"/>
      <c r="F49" s="64">
        <f t="shared" si="1"/>
        <v>333.84615384615387</v>
      </c>
      <c r="G49" s="52"/>
      <c r="H49" s="70">
        <f t="shared" si="3"/>
        <v>1669.2307692307695</v>
      </c>
      <c r="I49" s="53"/>
      <c r="J49" s="52"/>
      <c r="K49" s="52"/>
      <c r="L49" s="165"/>
      <c r="M49" s="166"/>
      <c r="N49" s="166"/>
      <c r="O49" s="166"/>
      <c r="P49" s="166"/>
      <c r="Q49" s="166"/>
      <c r="R49" s="166"/>
      <c r="S49" s="166"/>
      <c r="T49" s="167"/>
    </row>
    <row r="50" spans="2:20" ht="12.45" customHeight="1" x14ac:dyDescent="0.3">
      <c r="B50" s="56" t="s">
        <v>22</v>
      </c>
      <c r="C50" s="57">
        <f t="shared" si="0"/>
        <v>9</v>
      </c>
      <c r="D50" s="66">
        <f t="shared" si="2"/>
        <v>45566</v>
      </c>
      <c r="E50" s="58"/>
      <c r="F50" s="64">
        <f t="shared" si="1"/>
        <v>333.84615384615387</v>
      </c>
      <c r="G50" s="52"/>
      <c r="H50" s="70">
        <f t="shared" si="3"/>
        <v>1335.3846153846157</v>
      </c>
      <c r="I50" s="53"/>
      <c r="J50" s="52"/>
      <c r="K50" s="52"/>
      <c r="L50" s="165"/>
      <c r="M50" s="166"/>
      <c r="N50" s="166"/>
      <c r="O50" s="166"/>
      <c r="P50" s="166"/>
      <c r="Q50" s="166"/>
      <c r="R50" s="166"/>
      <c r="S50" s="166"/>
      <c r="T50" s="167"/>
    </row>
    <row r="51" spans="2:20" ht="12.45" customHeight="1" x14ac:dyDescent="0.3">
      <c r="B51" s="56" t="s">
        <v>22</v>
      </c>
      <c r="C51" s="57">
        <f t="shared" si="0"/>
        <v>10</v>
      </c>
      <c r="D51" s="66">
        <f t="shared" si="2"/>
        <v>45597</v>
      </c>
      <c r="E51" s="58"/>
      <c r="F51" s="64">
        <f t="shared" si="1"/>
        <v>333.84615384615387</v>
      </c>
      <c r="G51" s="52"/>
      <c r="H51" s="70">
        <f t="shared" si="3"/>
        <v>1001.5384615384619</v>
      </c>
      <c r="I51" s="53"/>
      <c r="J51" s="52"/>
      <c r="K51" s="52"/>
      <c r="L51" s="165"/>
      <c r="M51" s="166"/>
      <c r="N51" s="166"/>
      <c r="O51" s="166"/>
      <c r="P51" s="166"/>
      <c r="Q51" s="166"/>
      <c r="R51" s="166"/>
      <c r="S51" s="166"/>
      <c r="T51" s="167"/>
    </row>
    <row r="52" spans="2:20" ht="12.45" customHeight="1" thickBot="1" x14ac:dyDescent="0.35">
      <c r="B52" s="56" t="s">
        <v>22</v>
      </c>
      <c r="C52" s="57">
        <f t="shared" si="0"/>
        <v>11</v>
      </c>
      <c r="D52" s="66">
        <f t="shared" si="2"/>
        <v>45627</v>
      </c>
      <c r="E52" s="58"/>
      <c r="F52" s="64">
        <f t="shared" si="1"/>
        <v>333.84615384615387</v>
      </c>
      <c r="G52" s="52"/>
      <c r="H52" s="70">
        <f t="shared" si="3"/>
        <v>667.69230769230808</v>
      </c>
      <c r="I52" s="53"/>
      <c r="J52" s="52"/>
      <c r="K52" s="52"/>
      <c r="L52" s="168"/>
      <c r="M52" s="169"/>
      <c r="N52" s="169"/>
      <c r="O52" s="169"/>
      <c r="P52" s="169"/>
      <c r="Q52" s="169"/>
      <c r="R52" s="169"/>
      <c r="S52" s="169"/>
      <c r="T52" s="170"/>
    </row>
    <row r="53" spans="2:20" ht="12.45" customHeight="1" x14ac:dyDescent="0.3">
      <c r="B53" s="56" t="s">
        <v>22</v>
      </c>
      <c r="C53" s="57">
        <f t="shared" si="0"/>
        <v>12</v>
      </c>
      <c r="D53" s="66">
        <f t="shared" si="2"/>
        <v>45658</v>
      </c>
      <c r="E53" s="58"/>
      <c r="F53" s="64">
        <f t="shared" si="1"/>
        <v>333.84615384615387</v>
      </c>
      <c r="G53" s="52"/>
      <c r="H53" s="70">
        <f t="shared" si="3"/>
        <v>333.84615384615421</v>
      </c>
      <c r="I53" s="53"/>
      <c r="J53" s="52"/>
      <c r="K53" s="52"/>
      <c r="L53" s="153"/>
      <c r="M53" s="154"/>
      <c r="N53" s="154"/>
      <c r="O53" s="154"/>
      <c r="P53" s="154"/>
      <c r="Q53" s="154"/>
      <c r="R53" s="154"/>
      <c r="S53" s="154"/>
      <c r="T53" s="155"/>
    </row>
    <row r="54" spans="2:20" ht="12.45" customHeight="1" x14ac:dyDescent="0.3">
      <c r="B54" s="56" t="s">
        <v>22</v>
      </c>
      <c r="C54" s="57">
        <f t="shared" si="0"/>
        <v>13</v>
      </c>
      <c r="D54" s="66">
        <f t="shared" si="2"/>
        <v>45689</v>
      </c>
      <c r="E54" s="58"/>
      <c r="F54" s="64">
        <f t="shared" si="1"/>
        <v>333.84615384615387</v>
      </c>
      <c r="G54" s="52"/>
      <c r="H54" s="70">
        <f t="shared" si="3"/>
        <v>3.4106051316484809E-13</v>
      </c>
      <c r="I54" s="53"/>
      <c r="J54" s="52"/>
      <c r="K54" s="52"/>
      <c r="L54" s="156"/>
      <c r="M54" s="157"/>
      <c r="N54" s="157"/>
      <c r="O54" s="157"/>
      <c r="P54" s="157"/>
      <c r="Q54" s="157"/>
      <c r="R54" s="157"/>
      <c r="S54" s="157"/>
      <c r="T54" s="158"/>
    </row>
    <row r="55" spans="2:20" ht="3.6" customHeight="1" thickBot="1" x14ac:dyDescent="0.35">
      <c r="B55" s="59"/>
      <c r="C55" s="13"/>
      <c r="D55" s="60"/>
      <c r="E55" s="60"/>
      <c r="F55" s="61"/>
      <c r="G55" s="61"/>
      <c r="H55" s="61"/>
      <c r="I55" s="62"/>
      <c r="J55" s="52"/>
      <c r="K55" s="52"/>
      <c r="L55" s="159"/>
      <c r="M55" s="160"/>
      <c r="N55" s="160"/>
      <c r="O55" s="160"/>
      <c r="P55" s="160"/>
      <c r="Q55" s="160"/>
      <c r="R55" s="160"/>
      <c r="S55" s="160"/>
      <c r="T55" s="161"/>
    </row>
    <row r="56" spans="2:20" ht="15" thickBot="1" x14ac:dyDescent="0.35">
      <c r="D56" s="20" t="s">
        <v>30</v>
      </c>
      <c r="E56" s="20"/>
      <c r="F56" s="65">
        <f>SUM(F40:F54)</f>
        <v>5840.0000000000018</v>
      </c>
      <c r="G56" s="63"/>
      <c r="L56" s="171" t="s">
        <v>42</v>
      </c>
      <c r="M56" s="172"/>
      <c r="N56" s="172"/>
      <c r="O56" s="172"/>
      <c r="P56" s="172"/>
      <c r="Q56" s="172"/>
      <c r="R56" s="172"/>
      <c r="S56" s="172"/>
      <c r="T56" s="172"/>
    </row>
    <row r="57" spans="2:20" ht="12.45" customHeight="1" thickTop="1" x14ac:dyDescent="0.3">
      <c r="L57" s="138">
        <f ca="1">TODAY()</f>
        <v>45618</v>
      </c>
      <c r="M57" s="139"/>
      <c r="N57" s="139"/>
      <c r="O57" s="139"/>
      <c r="P57" s="139"/>
      <c r="Q57" s="139"/>
      <c r="R57" s="139"/>
      <c r="S57" s="139"/>
      <c r="T57" s="140"/>
    </row>
    <row r="58" spans="2:20" ht="15" customHeight="1" thickBot="1" x14ac:dyDescent="0.35">
      <c r="L58" s="141"/>
      <c r="M58" s="142"/>
      <c r="N58" s="142"/>
      <c r="O58" s="142"/>
      <c r="P58" s="142"/>
      <c r="Q58" s="142"/>
      <c r="R58" s="142"/>
      <c r="S58" s="142"/>
      <c r="T58" s="143"/>
    </row>
    <row r="59" spans="2:20" ht="12" customHeight="1" x14ac:dyDescent="0.3">
      <c r="L59" s="173" t="s">
        <v>43</v>
      </c>
      <c r="M59" s="174"/>
      <c r="N59" s="174"/>
      <c r="O59" s="174"/>
      <c r="P59" s="174"/>
      <c r="Q59" s="174"/>
      <c r="R59" s="174"/>
      <c r="S59" s="174"/>
      <c r="T59" s="174"/>
    </row>
    <row r="60" spans="2:20" ht="6.6" customHeight="1" x14ac:dyDescent="0.3">
      <c r="B60" s="13"/>
      <c r="C60" s="13"/>
      <c r="D60" s="13"/>
      <c r="E60" s="13"/>
      <c r="F60" s="13"/>
      <c r="G60" s="13"/>
      <c r="H60" s="13"/>
      <c r="I60" s="13"/>
      <c r="J60" s="13"/>
      <c r="K60" s="13"/>
      <c r="L60" s="13"/>
      <c r="M60" s="13"/>
      <c r="N60" s="13"/>
      <c r="O60" s="13"/>
      <c r="P60" s="13"/>
      <c r="Q60" s="13"/>
      <c r="R60" s="13"/>
      <c r="S60" s="13"/>
      <c r="T60" s="13"/>
    </row>
    <row r="61" spans="2:20" x14ac:dyDescent="0.3">
      <c r="B61" s="144" t="s">
        <v>27</v>
      </c>
      <c r="C61" s="144"/>
      <c r="D61" s="144"/>
      <c r="E61" s="144"/>
      <c r="F61" s="144"/>
      <c r="G61" s="144"/>
      <c r="H61" s="144"/>
      <c r="I61" s="144"/>
      <c r="J61" s="144"/>
      <c r="K61" s="144"/>
      <c r="L61" s="144"/>
      <c r="M61" s="144"/>
      <c r="N61" s="144"/>
      <c r="O61" s="144"/>
      <c r="P61" s="144"/>
      <c r="Q61" s="144"/>
      <c r="R61" s="144"/>
      <c r="S61" s="144"/>
      <c r="T61" s="144"/>
    </row>
  </sheetData>
  <sheetProtection algorithmName="SHA-512" hashValue="u/tVhV2YIKLMUeIlZf7WkObGzGsD8zDMlpmx4nb8tdfTRXcl03nJ82hsFSGVsMeXk0UGUc0PcRqO3EtKxF43vQ==" saltValue="dOC4iM1VR+H7iLmOGpnTIA==" spinCount="100000" sheet="1" objects="1" scenarios="1"/>
  <mergeCells count="49">
    <mergeCell ref="R30:T30"/>
    <mergeCell ref="B30:P30"/>
    <mergeCell ref="O25:T25"/>
    <mergeCell ref="B34:C34"/>
    <mergeCell ref="D34:E34"/>
    <mergeCell ref="C27:F27"/>
    <mergeCell ref="B25:B27"/>
    <mergeCell ref="L27:M27"/>
    <mergeCell ref="H27:J27"/>
    <mergeCell ref="L57:T58"/>
    <mergeCell ref="B61:T61"/>
    <mergeCell ref="B39:C39"/>
    <mergeCell ref="B40:C40"/>
    <mergeCell ref="B41:C41"/>
    <mergeCell ref="H39:I39"/>
    <mergeCell ref="L53:T55"/>
    <mergeCell ref="L39:T52"/>
    <mergeCell ref="L56:T56"/>
    <mergeCell ref="L59:T59"/>
    <mergeCell ref="B24:T24"/>
    <mergeCell ref="F6:T6"/>
    <mergeCell ref="F7:T7"/>
    <mergeCell ref="F8:T8"/>
    <mergeCell ref="F9:T9"/>
    <mergeCell ref="F10:T10"/>
    <mergeCell ref="F11:T11"/>
    <mergeCell ref="F12:T12"/>
    <mergeCell ref="B14:T14"/>
    <mergeCell ref="B21:F21"/>
    <mergeCell ref="B18:L18"/>
    <mergeCell ref="B17:C17"/>
    <mergeCell ref="M18:N18"/>
    <mergeCell ref="D17:K17"/>
    <mergeCell ref="K37:T37"/>
    <mergeCell ref="B23:F23"/>
    <mergeCell ref="H21:M21"/>
    <mergeCell ref="O21:P21"/>
    <mergeCell ref="R21:T21"/>
    <mergeCell ref="L25:M25"/>
    <mergeCell ref="C25:F25"/>
    <mergeCell ref="O27:S27"/>
    <mergeCell ref="R23:S23"/>
    <mergeCell ref="R32:S34"/>
    <mergeCell ref="B32:Q32"/>
    <mergeCell ref="B37:I37"/>
    <mergeCell ref="F34:G34"/>
    <mergeCell ref="M34:P34"/>
    <mergeCell ref="H23:M23"/>
    <mergeCell ref="O23:P23"/>
  </mergeCells>
  <printOptions horizontalCentered="1"/>
  <pageMargins left="0.2" right="0.2"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 Morrison</dc:creator>
  <cp:lastModifiedBy>Mel Morrison</cp:lastModifiedBy>
  <cp:lastPrinted>2024-11-18T22:57:55Z</cp:lastPrinted>
  <dcterms:created xsi:type="dcterms:W3CDTF">2024-04-02T19:04:20Z</dcterms:created>
  <dcterms:modified xsi:type="dcterms:W3CDTF">2024-11-22T20:59:54Z</dcterms:modified>
</cp:coreProperties>
</file>